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-хоз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<sst xmlns="http://schemas.openxmlformats.org/spreadsheetml/2006/main" count="122" uniqueCount="91">
  <si>
    <t>х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</si>
  <si>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</si>
  <si>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</si>
  <si>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</si>
  <si>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</si>
  <si>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</si>
  <si>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</si>
  <si>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</si>
  <si>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</si>
  <si>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расходы на топливо . Способ приобретения (с учетом доставки) - самостоятельные закупки</t>
  </si>
  <si>
    <t>в том числе по видам топлива</t>
  </si>
  <si>
    <t>объем</t>
  </si>
  <si>
    <t>цена</t>
  </si>
  <si>
    <t>стоимость</t>
  </si>
  <si>
    <t>тн</t>
  </si>
  <si>
    <t xml:space="preserve">Уголь </t>
  </si>
  <si>
    <t>тыс.м3</t>
  </si>
  <si>
    <t xml:space="preserve">Газ природный </t>
  </si>
  <si>
    <t>Мазут</t>
  </si>
  <si>
    <t>Торф</t>
  </si>
  <si>
    <t>Печное топливо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</si>
  <si>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</si>
  <si>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</si>
  <si>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</si>
  <si>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</si>
  <si>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</si>
  <si>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</si>
  <si>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</si>
  <si>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</si>
  <si>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</si>
  <si>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</si>
  <si>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</si>
  <si>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</si>
  <si>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</si>
  <si>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</si>
  <si>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</si>
  <si>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</si>
  <si>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</si>
  <si>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</si>
  <si>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</si>
  <si>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</si>
  <si>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</si>
  <si>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</si>
  <si>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WWW.TEPLOBOR.NAROD.RU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</si>
  <si>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</si>
  <si>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</si>
  <si>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</si>
  <si>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</si>
  <si>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</si>
  <si>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</si>
  <si>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</si>
  <si>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</si>
  <si>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</si>
  <si>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</si>
  <si>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</si>
  <si>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</si>
  <si>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</si>
  <si>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</si>
  <si>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</si>
  <si>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Технологические потери тепловой энергии при передаче по тепловым сетям (к объему отпуска в сеть)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</si>
  <si>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</si>
  <si>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</si>
  <si>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</si>
  <si>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</si>
  <si>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</si>
  <si>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</si>
  <si>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</si>
  <si>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</si>
  <si>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</si>
  <si>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</si>
  <si>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</si>
  <si>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</si>
  <si>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</si>
  <si>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</si>
  <si>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</si>
  <si>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</si>
  <si>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</si>
  <si>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</si>
  <si>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</si>
  <si>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</si>
  <si>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</si>
  <si>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</si>
  <si>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</si>
  <si>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</si>
  <si>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</si>
  <si>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</si>
  <si>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</si>
  <si>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м3</t>
  </si>
  <si>
    <t>дрова</t>
  </si>
  <si>
    <t>Инвестиционная программа на 2012 год отсутствует</t>
  </si>
  <si>
    <t>Информация об основных показателях финансово-хозяйственной деятельности ОАО ОК и ТС городского округа г.Бор на 2012 год, включая структуру основных производственных затрат (в части регулируемой деятельности) на 2012 год: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</si>
</sst>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2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0" borderId="16" xfId="53" applyFont="1" applyFill="1" applyBorder="1" applyAlignment="1">
      <alignment horizontal="right" wrapText="1"/>
      <protection/>
    </xf>
    <xf numFmtId="2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4" fillId="0" borderId="15" xfId="53" applyFont="1" applyFill="1" applyBorder="1" applyAlignment="1">
      <alignment horizontal="right" wrapText="1"/>
      <protection/>
    </xf>
    <xf numFmtId="0" fontId="4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3" fillId="0" borderId="15" xfId="53" applyFont="1" applyFill="1" applyBorder="1" applyAlignment="1">
      <alignment wrapText="1"/>
      <protection/>
    </xf>
    <xf numFmtId="0" fontId="1" fillId="0" borderId="10" xfId="0" applyFont="1" applyFill="1" applyBorder="1" applyAlignment="1">
      <alignment wrapText="1"/>
    </xf>
    <xf numFmtId="0" fontId="12" fillId="0" borderId="10" xfId="42" applyBorder="1" applyAlignment="1" applyProtection="1">
      <alignment horizontal="center" wrapText="1"/>
      <protection/>
    </xf>
    <xf numFmtId="180" fontId="1" fillId="0" borderId="1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5" xfId="53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wrapText="1"/>
    </xf>
    <xf numFmtId="180" fontId="1" fillId="0" borderId="23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185" fontId="6" fillId="0" borderId="18" xfId="0" applyNumberFormat="1" applyFont="1" applyFill="1" applyBorder="1" applyAlignment="1">
      <alignment horizontal="center" wrapText="1"/>
    </xf>
    <xf numFmtId="185" fontId="6" fillId="0" borderId="2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ветский 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bor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110" zoomScaleSheetLayoutView="110" zoomScalePageLayoutView="0" workbookViewId="0" topLeftCell="A1">
      <selection activeCell="B1" sqref="B1:E1"/>
    </sheetView>
  </sheetViews>
  <sheetFormatPr defaultColWidth="9.140625" defaultRowHeight="12.75"/>
  <cols>
    <col min="2" max="2" width="42.7109375" style="0" customWidth="1"/>
    <col min="3" max="3" width="12.28125" style="0" bestFit="1" customWidth="1"/>
    <col min="4" max="4" width="14.57421875" style="0" customWidth="1"/>
    <col min="5" max="5" width="17.8515625" style="0" customWidth="1"/>
  </cols>
  <sheetData>
    <row r="1" spans="1:5" ht="42.75" customHeight="1" thickBot="1">
      <c r="A1" s="3">
        <v>2</v>
      </c>
      <c r="B1" s="45" t="s">
        <v>90</v>
      </c>
      <c r="C1" s="46"/>
      <c r="D1" s="46"/>
      <c r="E1" s="47"/>
    </row>
    <row r="2" spans="1:5" ht="36" customHeight="1" thickBot="1">
      <c r="A2" s="5" t="s">
        <v>1</v>
      </c>
      <c r="B2" s="6" t="s">
        <v>2</v>
      </c>
      <c r="C2" s="4" t="s">
        <v>0</v>
      </c>
      <c r="D2" s="6"/>
      <c r="E2" s="6"/>
    </row>
    <row r="3" spans="1:5" ht="36" customHeight="1" thickBot="1">
      <c r="A3" s="5" t="s">
        <v>3</v>
      </c>
      <c r="B3" s="6" t="s">
        <v>4</v>
      </c>
      <c r="C3" s="4" t="s">
        <v>5</v>
      </c>
      <c r="D3" s="7">
        <v>538581</v>
      </c>
      <c r="E3" s="6"/>
    </row>
    <row r="4" spans="1:5" ht="43.5" customHeight="1" thickBot="1">
      <c r="A4" s="5" t="s">
        <v>6</v>
      </c>
      <c r="B4" s="6" t="s">
        <v>7</v>
      </c>
      <c r="C4" s="4" t="s">
        <v>5</v>
      </c>
      <c r="D4" s="7">
        <f>D6+D14+D5+D17+D18+D19+D20+D21+D22+D23+D24</f>
        <v>533669.43</v>
      </c>
      <c r="E4" s="6"/>
    </row>
    <row r="5" spans="1:5" ht="36" customHeight="1" thickBot="1">
      <c r="A5" s="5"/>
      <c r="B5" s="6" t="s">
        <v>8</v>
      </c>
      <c r="C5" s="4" t="s">
        <v>5</v>
      </c>
      <c r="D5" s="8">
        <v>11968.243</v>
      </c>
      <c r="E5" s="9"/>
    </row>
    <row r="6" spans="1:5" ht="36" customHeight="1">
      <c r="A6" s="10"/>
      <c r="B6" s="11" t="s">
        <v>9</v>
      </c>
      <c r="C6" s="12" t="s">
        <v>5</v>
      </c>
      <c r="D6" s="48">
        <f>E8+E9+E10+E11+E12+E13</f>
        <v>239023.71300000002</v>
      </c>
      <c r="E6" s="49"/>
    </row>
    <row r="7" spans="1:5" ht="36" customHeight="1">
      <c r="A7" s="13"/>
      <c r="B7" s="14" t="s">
        <v>10</v>
      </c>
      <c r="C7" s="14" t="s">
        <v>11</v>
      </c>
      <c r="D7" s="14" t="s">
        <v>12</v>
      </c>
      <c r="E7" s="14" t="s">
        <v>13</v>
      </c>
    </row>
    <row r="8" spans="1:5" ht="24.75" customHeight="1" thickBot="1">
      <c r="A8" s="31" t="s">
        <v>14</v>
      </c>
      <c r="B8" s="15" t="s">
        <v>15</v>
      </c>
      <c r="C8" s="1">
        <v>99.49</v>
      </c>
      <c r="D8" s="16">
        <f aca="true" t="shared" si="0" ref="D8:D13">E8/C8*1000</f>
        <v>4761.684591416223</v>
      </c>
      <c r="E8" s="17">
        <f>382.19+91.55</f>
        <v>473.74</v>
      </c>
    </row>
    <row r="9" spans="1:5" ht="24.75" customHeight="1" thickBot="1">
      <c r="A9" s="32" t="s">
        <v>16</v>
      </c>
      <c r="B9" s="18" t="s">
        <v>17</v>
      </c>
      <c r="C9" s="1">
        <v>58078.5</v>
      </c>
      <c r="D9" s="16">
        <f t="shared" si="0"/>
        <v>3679.53201270694</v>
      </c>
      <c r="E9" s="17">
        <v>213701.7</v>
      </c>
    </row>
    <row r="10" spans="1:5" ht="24.75" customHeight="1" thickBot="1">
      <c r="A10" s="33" t="s">
        <v>14</v>
      </c>
      <c r="B10" s="19" t="s">
        <v>18</v>
      </c>
      <c r="C10" s="1">
        <v>530.19</v>
      </c>
      <c r="D10" s="16">
        <f t="shared" si="0"/>
        <v>9829.306475037249</v>
      </c>
      <c r="E10" s="17">
        <v>5211.4</v>
      </c>
    </row>
    <row r="11" spans="1:5" ht="24.75" customHeight="1" thickBot="1">
      <c r="A11" s="33" t="s">
        <v>14</v>
      </c>
      <c r="B11" s="18" t="s">
        <v>19</v>
      </c>
      <c r="C11" s="1">
        <f>1652.3+3865.5+661.6</f>
        <v>6179.400000000001</v>
      </c>
      <c r="D11" s="16">
        <f t="shared" si="0"/>
        <v>2496.9393468621547</v>
      </c>
      <c r="E11" s="17">
        <f>3231.46+5306.53+2180.64+4710.957</f>
        <v>15429.587</v>
      </c>
    </row>
    <row r="12" spans="1:5" ht="24.75" customHeight="1" thickBot="1">
      <c r="A12" s="34" t="s">
        <v>14</v>
      </c>
      <c r="B12" s="18" t="s">
        <v>20</v>
      </c>
      <c r="C12" s="1">
        <v>412.2</v>
      </c>
      <c r="D12" s="25">
        <f t="shared" si="0"/>
        <v>9341.8243571082</v>
      </c>
      <c r="E12" s="17">
        <v>3850.7</v>
      </c>
    </row>
    <row r="13" spans="1:5" ht="24.75" customHeight="1" thickBot="1">
      <c r="A13" s="34" t="s">
        <v>87</v>
      </c>
      <c r="B13" s="18" t="s">
        <v>88</v>
      </c>
      <c r="C13" s="2">
        <f>135.9+25+284.8</f>
        <v>445.70000000000005</v>
      </c>
      <c r="D13" s="26">
        <f t="shared" si="0"/>
        <v>800.0583352030513</v>
      </c>
      <c r="E13" s="17">
        <f>81.52+170.75+15+89.316</f>
        <v>356.586</v>
      </c>
    </row>
    <row r="14" spans="1:5" ht="59.25" customHeight="1" thickBot="1">
      <c r="A14" s="20"/>
      <c r="B14" s="6" t="s">
        <v>21</v>
      </c>
      <c r="C14" s="4" t="s">
        <v>5</v>
      </c>
      <c r="D14" s="50">
        <v>43488.5</v>
      </c>
      <c r="E14" s="41"/>
    </row>
    <row r="15" spans="1:5" ht="25.5" customHeight="1" thickBot="1">
      <c r="A15" s="21"/>
      <c r="B15" s="6" t="s">
        <v>22</v>
      </c>
      <c r="C15" s="4" t="s">
        <v>23</v>
      </c>
      <c r="D15" s="51">
        <f>D14/D16</f>
        <v>3.3770257417598972</v>
      </c>
      <c r="E15" s="52"/>
    </row>
    <row r="16" spans="1:5" ht="25.5" customHeight="1" thickBot="1">
      <c r="A16" s="21"/>
      <c r="B16" s="6" t="s">
        <v>24</v>
      </c>
      <c r="C16" s="4" t="s">
        <v>25</v>
      </c>
      <c r="D16" s="42">
        <v>12877.752</v>
      </c>
      <c r="E16" s="43"/>
    </row>
    <row r="17" spans="1:5" ht="36" customHeight="1" thickBot="1">
      <c r="A17" s="5"/>
      <c r="B17" s="6" t="s">
        <v>26</v>
      </c>
      <c r="C17" s="4" t="s">
        <v>5</v>
      </c>
      <c r="D17" s="40">
        <v>17083.5</v>
      </c>
      <c r="E17" s="41"/>
    </row>
    <row r="18" spans="1:5" ht="36" customHeight="1" thickBot="1">
      <c r="A18" s="5"/>
      <c r="B18" s="6" t="s">
        <v>27</v>
      </c>
      <c r="C18" s="4" t="s">
        <v>5</v>
      </c>
      <c r="D18" s="40">
        <v>476.4</v>
      </c>
      <c r="E18" s="41"/>
    </row>
    <row r="19" spans="1:5" ht="48" customHeight="1" thickBot="1">
      <c r="A19" s="5"/>
      <c r="B19" s="6" t="s">
        <v>28</v>
      </c>
      <c r="C19" s="4" t="s">
        <v>5</v>
      </c>
      <c r="D19" s="40">
        <f>101404.72+30565.46</f>
        <v>131970.18</v>
      </c>
      <c r="E19" s="41"/>
    </row>
    <row r="20" spans="1:5" ht="52.5" customHeight="1" thickBot="1">
      <c r="A20" s="5"/>
      <c r="B20" s="6" t="s">
        <v>29</v>
      </c>
      <c r="C20" s="4" t="s">
        <v>5</v>
      </c>
      <c r="D20" s="40">
        <f>3056.5+6561.794</f>
        <v>9618.294</v>
      </c>
      <c r="E20" s="41"/>
    </row>
    <row r="21" spans="1:5" ht="42.75" customHeight="1" thickBot="1">
      <c r="A21" s="5"/>
      <c r="B21" s="6" t="s">
        <v>30</v>
      </c>
      <c r="C21" s="4" t="s">
        <v>5</v>
      </c>
      <c r="D21" s="40">
        <v>36223</v>
      </c>
      <c r="E21" s="41"/>
    </row>
    <row r="22" spans="1:5" ht="51.75" customHeight="1" thickBot="1">
      <c r="A22" s="5"/>
      <c r="B22" s="6" t="s">
        <v>31</v>
      </c>
      <c r="C22" s="4" t="s">
        <v>5</v>
      </c>
      <c r="D22" s="40">
        <f>28181.1+966.3</f>
        <v>29147.399999999998</v>
      </c>
      <c r="E22" s="41"/>
    </row>
    <row r="23" spans="1:5" ht="36" customHeight="1" thickBot="1">
      <c r="A23" s="5"/>
      <c r="B23" s="6" t="s">
        <v>32</v>
      </c>
      <c r="C23" s="4" t="s">
        <v>5</v>
      </c>
      <c r="D23" s="40">
        <f>1045.6+8762.3</f>
        <v>9807.9</v>
      </c>
      <c r="E23" s="41"/>
    </row>
    <row r="24" spans="1:5" ht="51.75" customHeight="1" thickBot="1">
      <c r="A24" s="5"/>
      <c r="B24" s="6" t="s">
        <v>33</v>
      </c>
      <c r="C24" s="4" t="s">
        <v>5</v>
      </c>
      <c r="D24" s="40">
        <f>3257.3+1605</f>
        <v>4862.3</v>
      </c>
      <c r="E24" s="41"/>
    </row>
    <row r="25" spans="1:5" ht="36" customHeight="1" thickBot="1">
      <c r="A25" s="5" t="s">
        <v>34</v>
      </c>
      <c r="B25" s="6" t="s">
        <v>35</v>
      </c>
      <c r="C25" s="4" t="s">
        <v>5</v>
      </c>
      <c r="D25" s="40">
        <f>D3-D4</f>
        <v>4911.569999999949</v>
      </c>
      <c r="E25" s="44"/>
    </row>
    <row r="26" spans="1:5" ht="36" customHeight="1" thickBot="1">
      <c r="A26" s="5" t="s">
        <v>36</v>
      </c>
      <c r="B26" s="6" t="s">
        <v>37</v>
      </c>
      <c r="C26" s="4" t="s">
        <v>5</v>
      </c>
      <c r="D26" s="22"/>
      <c r="E26" s="22">
        <v>0</v>
      </c>
    </row>
    <row r="27" spans="1:5" ht="36" customHeight="1" thickBot="1">
      <c r="A27" s="5"/>
      <c r="B27" s="6" t="s">
        <v>38</v>
      </c>
      <c r="C27" s="4" t="s">
        <v>5</v>
      </c>
      <c r="D27" s="6"/>
      <c r="E27" s="6">
        <v>0</v>
      </c>
    </row>
    <row r="28" spans="1:5" ht="36" customHeight="1" thickBot="1">
      <c r="A28" s="5" t="s">
        <v>39</v>
      </c>
      <c r="B28" s="6" t="s">
        <v>40</v>
      </c>
      <c r="C28" s="4" t="s">
        <v>5</v>
      </c>
      <c r="D28" s="6"/>
      <c r="E28" s="6"/>
    </row>
    <row r="29" spans="1:5" ht="42" customHeight="1" thickBot="1">
      <c r="A29" s="5" t="s">
        <v>41</v>
      </c>
      <c r="B29" s="6" t="s">
        <v>42</v>
      </c>
      <c r="C29" s="4" t="s">
        <v>0</v>
      </c>
      <c r="D29" s="4" t="s">
        <v>0</v>
      </c>
      <c r="E29" s="23" t="s">
        <v>43</v>
      </c>
    </row>
    <row r="30" spans="1:5" ht="19.5" customHeight="1" thickBot="1">
      <c r="A30" s="5" t="s">
        <v>44</v>
      </c>
      <c r="B30" s="6" t="s">
        <v>45</v>
      </c>
      <c r="C30" s="4" t="s">
        <v>46</v>
      </c>
      <c r="D30" s="1">
        <v>221.56</v>
      </c>
      <c r="E30" s="6"/>
    </row>
    <row r="31" spans="1:5" ht="19.5" customHeight="1" thickBot="1">
      <c r="A31" s="5" t="s">
        <v>47</v>
      </c>
      <c r="B31" s="6" t="s">
        <v>48</v>
      </c>
      <c r="C31" s="4" t="s">
        <v>46</v>
      </c>
      <c r="D31" s="1">
        <v>161.39</v>
      </c>
      <c r="E31" s="6"/>
    </row>
    <row r="32" spans="1:5" ht="32.25" customHeight="1" thickBot="1">
      <c r="A32" s="5" t="s">
        <v>49</v>
      </c>
      <c r="B32" s="6" t="s">
        <v>50</v>
      </c>
      <c r="C32" s="4" t="s">
        <v>51</v>
      </c>
      <c r="D32" s="28">
        <v>400.7</v>
      </c>
      <c r="E32" s="6"/>
    </row>
    <row r="33" spans="1:5" ht="32.25" customHeight="1" thickBot="1">
      <c r="A33" s="5" t="s">
        <v>52</v>
      </c>
      <c r="B33" s="6" t="s">
        <v>53</v>
      </c>
      <c r="C33" s="4" t="s">
        <v>51</v>
      </c>
      <c r="D33" s="1">
        <v>13.5</v>
      </c>
      <c r="E33" s="6"/>
    </row>
    <row r="34" spans="1:5" ht="32.25" customHeight="1" thickBot="1">
      <c r="A34" s="5" t="s">
        <v>54</v>
      </c>
      <c r="B34" s="6" t="s">
        <v>55</v>
      </c>
      <c r="C34" s="4" t="s">
        <v>51</v>
      </c>
      <c r="D34" s="1">
        <v>358.8</v>
      </c>
      <c r="E34" s="6"/>
    </row>
    <row r="35" spans="1:5" ht="36" customHeight="1" thickBot="1">
      <c r="A35" s="5"/>
      <c r="B35" s="6" t="s">
        <v>56</v>
      </c>
      <c r="C35" s="4" t="s">
        <v>51</v>
      </c>
      <c r="D35" s="1">
        <v>26.5</v>
      </c>
      <c r="E35" s="6"/>
    </row>
    <row r="36" spans="1:5" ht="36" customHeight="1" thickBot="1">
      <c r="A36" s="5"/>
      <c r="B36" s="6" t="s">
        <v>57</v>
      </c>
      <c r="C36" s="4" t="s">
        <v>51</v>
      </c>
      <c r="D36" s="1">
        <f>D34-D35</f>
        <v>332.3</v>
      </c>
      <c r="E36" s="6"/>
    </row>
    <row r="37" spans="1:5" ht="46.5" customHeight="1" thickBot="1">
      <c r="A37" s="5" t="s">
        <v>58</v>
      </c>
      <c r="B37" s="6" t="s">
        <v>59</v>
      </c>
      <c r="C37" s="4" t="s">
        <v>60</v>
      </c>
      <c r="D37" s="30">
        <v>11.3</v>
      </c>
      <c r="E37" s="6"/>
    </row>
    <row r="38" spans="1:5" ht="30.75" customHeight="1" thickBot="1">
      <c r="A38" s="5" t="s">
        <v>61</v>
      </c>
      <c r="B38" s="6" t="s">
        <v>62</v>
      </c>
      <c r="C38" s="4" t="s">
        <v>63</v>
      </c>
      <c r="D38" s="35">
        <f>111.98*2</f>
        <v>223.96</v>
      </c>
      <c r="E38" s="6"/>
    </row>
    <row r="39" spans="1:5" ht="30.75" customHeight="1" thickBot="1">
      <c r="A39" s="5" t="s">
        <v>64</v>
      </c>
      <c r="B39" s="6" t="s">
        <v>65</v>
      </c>
      <c r="C39" s="4" t="s">
        <v>63</v>
      </c>
      <c r="D39" s="36"/>
      <c r="E39" s="6"/>
    </row>
    <row r="40" spans="1:5" ht="30.75" customHeight="1" thickBot="1">
      <c r="A40" s="5" t="s">
        <v>66</v>
      </c>
      <c r="B40" s="6" t="s">
        <v>67</v>
      </c>
      <c r="C40" s="4" t="s">
        <v>68</v>
      </c>
      <c r="D40" s="6"/>
      <c r="E40" s="6"/>
    </row>
    <row r="41" spans="1:5" ht="30.75" customHeight="1" thickBot="1">
      <c r="A41" s="5" t="s">
        <v>69</v>
      </c>
      <c r="B41" s="6" t="s">
        <v>70</v>
      </c>
      <c r="C41" s="4" t="s">
        <v>68</v>
      </c>
      <c r="D41" s="1">
        <v>60</v>
      </c>
      <c r="E41" s="6"/>
    </row>
    <row r="42" spans="1:5" ht="17.25" customHeight="1" thickBot="1">
      <c r="A42" s="5"/>
      <c r="B42" s="6" t="s">
        <v>71</v>
      </c>
      <c r="C42" s="4" t="s">
        <v>68</v>
      </c>
      <c r="D42" s="6"/>
      <c r="E42" s="6"/>
    </row>
    <row r="43" spans="1:5" ht="17.25" customHeight="1" thickBot="1">
      <c r="A43" s="5"/>
      <c r="B43" s="6" t="s">
        <v>72</v>
      </c>
      <c r="C43" s="4" t="s">
        <v>68</v>
      </c>
      <c r="D43" s="1">
        <v>60</v>
      </c>
      <c r="E43" s="6"/>
    </row>
    <row r="44" spans="1:5" ht="17.25" customHeight="1" thickBot="1">
      <c r="A44" s="5" t="s">
        <v>73</v>
      </c>
      <c r="B44" s="6" t="s">
        <v>74</v>
      </c>
      <c r="C44" s="4" t="s">
        <v>68</v>
      </c>
      <c r="D44" s="1">
        <v>3</v>
      </c>
      <c r="E44" s="6"/>
    </row>
    <row r="45" spans="1:5" ht="36" customHeight="1" thickBot="1">
      <c r="A45" s="5" t="s">
        <v>75</v>
      </c>
      <c r="B45" s="6" t="s">
        <v>76</v>
      </c>
      <c r="C45" s="4" t="s">
        <v>77</v>
      </c>
      <c r="D45" s="1">
        <v>755</v>
      </c>
      <c r="E45" s="6"/>
    </row>
    <row r="46" spans="1:5" ht="36" customHeight="1" thickBot="1">
      <c r="A46" s="5" t="s">
        <v>78</v>
      </c>
      <c r="B46" s="6" t="s">
        <v>79</v>
      </c>
      <c r="C46" s="4" t="s">
        <v>80</v>
      </c>
      <c r="D46" s="29">
        <v>164.06</v>
      </c>
      <c r="E46" s="6"/>
    </row>
    <row r="47" spans="1:5" ht="49.5" customHeight="1" thickBot="1">
      <c r="A47" s="5" t="s">
        <v>81</v>
      </c>
      <c r="B47" s="6" t="s">
        <v>82</v>
      </c>
      <c r="C47" s="4" t="s">
        <v>83</v>
      </c>
      <c r="D47" s="24">
        <f>D16/D32</f>
        <v>32.138138258048414</v>
      </c>
      <c r="E47" s="6"/>
    </row>
    <row r="48" spans="1:5" ht="36" customHeight="1" thickBot="1">
      <c r="A48" s="5" t="s">
        <v>84</v>
      </c>
      <c r="B48" s="6" t="s">
        <v>85</v>
      </c>
      <c r="C48" s="4" t="s">
        <v>86</v>
      </c>
      <c r="D48" s="27">
        <f>(1130957)/D32/1000</f>
        <v>2.822453206887946</v>
      </c>
      <c r="E48" s="6"/>
    </row>
    <row r="49" spans="1:5" ht="36" customHeight="1" thickBot="1">
      <c r="A49" s="3">
        <v>4</v>
      </c>
      <c r="B49" s="37" t="s">
        <v>89</v>
      </c>
      <c r="C49" s="38"/>
      <c r="D49" s="38"/>
      <c r="E49" s="39"/>
    </row>
  </sheetData>
  <sheetProtection/>
  <mergeCells count="16">
    <mergeCell ref="B1:E1"/>
    <mergeCell ref="D6:E6"/>
    <mergeCell ref="D14:E14"/>
    <mergeCell ref="D15:E15"/>
    <mergeCell ref="D16:E16"/>
    <mergeCell ref="D17:E17"/>
    <mergeCell ref="D24:E24"/>
    <mergeCell ref="D25:E25"/>
    <mergeCell ref="D38:D39"/>
    <mergeCell ref="B49:E49"/>
    <mergeCell ref="D18:E18"/>
    <mergeCell ref="D19:E19"/>
    <mergeCell ref="D20:E20"/>
    <mergeCell ref="D21:E21"/>
    <mergeCell ref="D22:E22"/>
    <mergeCell ref="D23:E23"/>
  </mergeCells>
  <hyperlinks>
    <hyperlink ref="E29" r:id="rId1" display="WWW.TEPLOBOR.NAROD.RU"/>
  </hyperlinks>
  <printOptions/>
  <pageMargins left="0.7480314960629921" right="0.3937007874015748" top="0.3937007874015748" bottom="0.3937007874015748" header="0" footer="0"/>
  <pageSetup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2011-12-22T03:43:04Z</cp:lastPrinted>
  <dcterms:created xsi:type="dcterms:W3CDTF">1996-10-08T23:32:33Z</dcterms:created>
  <dcterms:modified xsi:type="dcterms:W3CDTF">2013-04-10T19:50:09Z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